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shareworkssystem-my.sharepoint.com/personal/kurtlhansen_shareworkssystem_onmicrosoft_com/Documents/Documents/MS Excel/"/>
    </mc:Choice>
  </mc:AlternateContent>
  <xr:revisionPtr revIDLastSave="10" documentId="8_{2BF4FD9E-8DE1-45AD-B969-3A8635153002}" xr6:coauthVersionLast="47" xr6:coauthVersionMax="47" xr10:uidLastSave="{1716BF39-2199-4269-9819-16B00EEC84CE}"/>
  <workbookProtection workbookAlgorithmName="SHA-512" workbookHashValue="7H/iBWxhNuLxHwLbCbAKa6udeLP9oO1Cq5T16M/fSxOAzF9pFZiKzfuntQz6D3XrU/7lDQnahEa9RE1gtuLvpg==" workbookSaltValue="GKGiJCdVdVBoSsv/LlOfUQ==" workbookSpinCount="100000" lockStructure="1"/>
  <bookViews>
    <workbookView xWindow="28680" yWindow="-120" windowWidth="29040" windowHeight="15990" activeTab="1" xr2:uid="{BF3BAA41-1FE3-44B3-A8DD-E25E419FB1EB}"/>
  </bookViews>
  <sheets>
    <sheet name="&quot;Typical School&quot;" sheetId="1" r:id="rId1"/>
    <sheet name="Your School" sheetId="2" r:id="rId2"/>
    <sheet name="Teams, Departments, other Org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C8" i="2" s="1"/>
  <c r="C11" i="2" s="1"/>
  <c r="D7" i="2"/>
  <c r="E7" i="2" s="1"/>
  <c r="D4" i="2"/>
  <c r="E4" i="2" s="1"/>
  <c r="E5" i="2" s="1"/>
  <c r="D9" i="3"/>
  <c r="E9" i="3" s="1"/>
  <c r="D4" i="3"/>
  <c r="D7" i="3" s="1"/>
  <c r="D6" i="3"/>
  <c r="E6" i="3" s="1"/>
  <c r="C7" i="3"/>
  <c r="C10" i="3" s="1"/>
  <c r="D13" i="2"/>
  <c r="E13" i="2" s="1"/>
  <c r="D10" i="2"/>
  <c r="E10" i="2" s="1"/>
  <c r="E4" i="1"/>
  <c r="D4" i="1"/>
  <c r="D9" i="1"/>
  <c r="E9" i="1" s="1"/>
  <c r="D12" i="1"/>
  <c r="E12" i="1" s="1"/>
  <c r="D6" i="1"/>
  <c r="C4" i="1"/>
  <c r="C7" i="1" s="1"/>
  <c r="C10" i="1" s="1"/>
  <c r="D5" i="2" l="1"/>
  <c r="D10" i="3"/>
  <c r="C15" i="3"/>
  <c r="D15" i="3" s="1"/>
  <c r="E4" i="3"/>
  <c r="E7" i="3" s="1"/>
  <c r="D8" i="2"/>
  <c r="D11" i="2" s="1"/>
  <c r="D14" i="2" s="1"/>
  <c r="E8" i="2"/>
  <c r="C13" i="3"/>
  <c r="C16" i="3" s="1"/>
  <c r="C17" i="3" s="1"/>
  <c r="C14" i="2"/>
  <c r="C16" i="2"/>
  <c r="D16" i="2" s="1"/>
  <c r="E16" i="2" s="1"/>
  <c r="C15" i="1"/>
  <c r="D15" i="1" s="1"/>
  <c r="E15" i="1" s="1"/>
  <c r="C13" i="1"/>
  <c r="C16" i="1" s="1"/>
  <c r="C17" i="1" s="1"/>
  <c r="E6" i="1"/>
  <c r="E7" i="1" s="1"/>
  <c r="D7" i="1"/>
  <c r="D10" i="1" s="1"/>
  <c r="D13" i="1" s="1"/>
  <c r="D17" i="2" l="1"/>
  <c r="D18" i="2" s="1"/>
  <c r="D16" i="3"/>
  <c r="D17" i="3" s="1"/>
  <c r="E15" i="3"/>
  <c r="E10" i="3"/>
  <c r="E13" i="3" s="1"/>
  <c r="D13" i="3"/>
  <c r="E11" i="2"/>
  <c r="E14" i="2" s="1"/>
  <c r="E17" i="2" s="1"/>
  <c r="E18" i="2" s="1"/>
  <c r="C17" i="2"/>
  <c r="C18" i="2" s="1"/>
  <c r="D16" i="1"/>
  <c r="D17" i="1" s="1"/>
  <c r="E10" i="1"/>
  <c r="E13" i="1" s="1"/>
  <c r="E16" i="1" s="1"/>
  <c r="E17" i="1" s="1"/>
  <c r="E16" i="3" l="1"/>
  <c r="E17" i="3" s="1"/>
</calcChain>
</file>

<file path=xl/sharedStrings.xml><?xml version="1.0" encoding="utf-8"?>
<sst xmlns="http://schemas.openxmlformats.org/spreadsheetml/2006/main" count="79" uniqueCount="30">
  <si>
    <t>Average Students</t>
  </si>
  <si>
    <t>Estimated Households</t>
  </si>
  <si>
    <t>Fundraising participation rate</t>
  </si>
  <si>
    <t>Number of Households participating</t>
  </si>
  <si>
    <t>Average Recruiting per Household</t>
  </si>
  <si>
    <t>Year 1</t>
  </si>
  <si>
    <t>Year 2</t>
  </si>
  <si>
    <t>Year 3</t>
  </si>
  <si>
    <t>Annual Potential per Supporter</t>
  </si>
  <si>
    <t>Supporters</t>
  </si>
  <si>
    <t>Estimated Supplemental Funding</t>
  </si>
  <si>
    <t>Est Current Funding (historical)</t>
  </si>
  <si>
    <t>Rate increases because it does not require the same work and it becomes part of the school culture</t>
  </si>
  <si>
    <t>Student body and households remain static</t>
  </si>
  <si>
    <t>Grow your supporters each year</t>
  </si>
  <si>
    <t>Growth through increase in Supporters and increase in Funding per Supporter, FPS</t>
  </si>
  <si>
    <t>By recruiting supporters and allowing Scholar Dollars to involve them in shopping through the Mall, tremendous increases in funding may be realized</t>
  </si>
  <si>
    <t>A steady increase in even passive participation will increase funding results</t>
  </si>
  <si>
    <t>Typically $10 per supporter is earned and the number varies little from year to year, without herculean effort. Due to increased overall participation, this number could increase as well.</t>
  </si>
  <si>
    <t>Total Annual Funding after adding on Scholar Dollars</t>
  </si>
  <si>
    <t>Number of additional supporters diminishes due to prior years recruiting and lifetime supporter membership. Teams often have higher expectations than the PTO examples</t>
  </si>
  <si>
    <t>Number of additional supporters diminishes due to prior years recruiting and lifetime supporter membership. Elementary and Middle School average additional households = 5 to 10</t>
  </si>
  <si>
    <t>Number of additional supporters diminishes due to prior years recruiting and lifetime supporter membership. Elementary and Middle School average additional households = 5 to 10. Yours may vary</t>
  </si>
  <si>
    <t>Participants (typically youth)</t>
  </si>
  <si>
    <t>Pct Increase</t>
  </si>
  <si>
    <t>Scholar Dollars does not seek to displace current fundraising, only to create more value from all supporters and supplement current funding</t>
  </si>
  <si>
    <t>Yellow cells may be edited to better represent your organization</t>
  </si>
  <si>
    <t>In using this sheet, you acknowledge that these estimates are projections and illustrations only and are subject to many assumptions, some of which are more complex than are managed in this worksheet. Each organiztaion will attain individual results due to a myriad of factors, many outside the control of either the organization or Scholar Dollars</t>
  </si>
  <si>
    <t>With inflation and increased usage due to marketing and information to Supporter base, passive funding will increase. This starts with systemic averages.</t>
  </si>
  <si>
    <t>Descriptions, assumptions,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</si>
</sst>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_(* #,##0_);_(* \(#,##0\);_(* &quot;-&quot;??_);_(@_)"/>
    <numFmt numFmtId="169" formatCode="&quot;$&quot;#,##0.00"/>
    <numFmt numFmtId="171" formatCode="&quot;$&quot;#,##0"/>
  </numFmts>
  <fonts count="8"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i/>
      <sz val="16"/>
      <color theme="1"/>
      <name val="Calibri"/>
      <family val="2"/>
      <scheme val="minor"/>
    </font>
    <font>
      <sz val="12"/>
      <color theme="0" tint="-0.499984740745262"/>
      <name val="Calibri"/>
      <family val="2"/>
      <scheme val="minor"/>
    </font>
    <font>
      <sz val="16"/>
      <color theme="0" tint="-0.499984740745262"/>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xf>
    <xf numFmtId="165" fontId="2" fillId="0" borderId="0" xfId="1" applyNumberFormat="1" applyFont="1" applyAlignment="1">
      <alignment vertical="top"/>
    </xf>
    <xf numFmtId="9" fontId="2" fillId="0" borderId="0" xfId="2" applyFont="1" applyAlignment="1">
      <alignment vertical="top"/>
    </xf>
    <xf numFmtId="43" fontId="2" fillId="0" borderId="0" xfId="1" applyFont="1" applyAlignment="1">
      <alignment vertical="top"/>
    </xf>
    <xf numFmtId="169" fontId="2" fillId="0" borderId="0" xfId="0" applyNumberFormat="1" applyFont="1" applyAlignment="1">
      <alignment vertical="top"/>
    </xf>
    <xf numFmtId="171" fontId="2" fillId="0" borderId="0" xfId="0" applyNumberFormat="1" applyFont="1" applyAlignment="1">
      <alignment vertical="top"/>
    </xf>
    <xf numFmtId="0" fontId="0" fillId="0" borderId="0" xfId="0" applyAlignment="1">
      <alignment vertical="top" wrapText="1"/>
    </xf>
    <xf numFmtId="0" fontId="3" fillId="3" borderId="0" xfId="0" applyFont="1" applyFill="1" applyAlignment="1">
      <alignment horizontal="right" vertical="top"/>
    </xf>
    <xf numFmtId="0" fontId="3" fillId="3" borderId="0" xfId="0" applyFont="1" applyFill="1" applyAlignment="1">
      <alignment vertical="top" wrapText="1"/>
    </xf>
    <xf numFmtId="0" fontId="5" fillId="0" borderId="0" xfId="0" applyFont="1" applyAlignment="1">
      <alignment vertical="top" wrapText="1"/>
    </xf>
    <xf numFmtId="9" fontId="6" fillId="0" borderId="0" xfId="2" applyFont="1" applyAlignment="1">
      <alignment vertical="top"/>
    </xf>
    <xf numFmtId="9" fontId="5" fillId="0" borderId="0" xfId="2" applyFont="1" applyAlignment="1">
      <alignment vertical="top"/>
    </xf>
    <xf numFmtId="0" fontId="5" fillId="0" borderId="0" xfId="0" applyFont="1" applyAlignment="1">
      <alignment vertical="top"/>
    </xf>
    <xf numFmtId="165" fontId="2" fillId="2" borderId="0" xfId="1" applyNumberFormat="1" applyFont="1" applyFill="1" applyAlignment="1" applyProtection="1">
      <alignment vertical="top"/>
      <protection locked="0"/>
    </xf>
    <xf numFmtId="165" fontId="2" fillId="0" borderId="0" xfId="1" applyNumberFormat="1" applyFont="1" applyAlignment="1" applyProtection="1">
      <alignment vertical="top"/>
      <protection locked="0"/>
    </xf>
    <xf numFmtId="9" fontId="2" fillId="2" borderId="0" xfId="2" applyFont="1" applyFill="1" applyAlignment="1" applyProtection="1">
      <alignment vertical="top"/>
      <protection locked="0"/>
    </xf>
    <xf numFmtId="43" fontId="2" fillId="2" borderId="0" xfId="1" applyFont="1" applyFill="1" applyAlignment="1" applyProtection="1">
      <alignment vertical="top"/>
      <protection locked="0"/>
    </xf>
    <xf numFmtId="171" fontId="2" fillId="2" borderId="0" xfId="0" applyNumberFormat="1" applyFont="1" applyFill="1" applyAlignment="1" applyProtection="1">
      <alignment vertical="top"/>
      <protection locked="0"/>
    </xf>
    <xf numFmtId="165" fontId="2" fillId="0" borderId="0" xfId="1" applyNumberFormat="1" applyFont="1" applyAlignment="1" applyProtection="1">
      <alignment vertical="top"/>
    </xf>
    <xf numFmtId="0" fontId="0" fillId="2" borderId="0" xfId="0" applyFill="1" applyAlignment="1">
      <alignment horizontal="center" vertical="top"/>
    </xf>
    <xf numFmtId="0" fontId="4" fillId="3" borderId="0" xfId="0" applyFont="1" applyFill="1" applyAlignment="1">
      <alignment horizontal="center" vertical="top" wrapText="1"/>
    </xf>
    <xf numFmtId="0" fontId="0" fillId="3" borderId="0" xfId="0" applyFill="1" applyAlignment="1">
      <alignment vertical="top"/>
    </xf>
    <xf numFmtId="0" fontId="0" fillId="3" borderId="0" xfId="0" applyFill="1" applyAlignment="1">
      <alignment vertical="top" wrapText="1"/>
    </xf>
    <xf numFmtId="0" fontId="7" fillId="3" borderId="0" xfId="0" applyFont="1" applyFill="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FFD7-FEE5-402B-A464-A25BFDA7F12D}">
  <dimension ref="B2:L21"/>
  <sheetViews>
    <sheetView showGridLines="0" workbookViewId="0">
      <selection activeCell="A19" sqref="A19:XFD21"/>
    </sheetView>
  </sheetViews>
  <sheetFormatPr defaultRowHeight="15" x14ac:dyDescent="0.25"/>
  <cols>
    <col min="1" max="1" width="9.140625" style="3"/>
    <col min="2" max="2" width="46.7109375" style="3" bestFit="1" customWidth="1"/>
    <col min="3" max="5" width="13" style="3" customWidth="1"/>
    <col min="6" max="6" width="9.140625" style="3"/>
    <col min="7" max="7" width="124" style="9" customWidth="1"/>
    <col min="8" max="16384" width="9.140625" style="3"/>
  </cols>
  <sheetData>
    <row r="2" spans="2:12" ht="21" x14ac:dyDescent="0.25">
      <c r="B2" s="1"/>
      <c r="C2" s="10" t="s">
        <v>5</v>
      </c>
      <c r="D2" s="10" t="s">
        <v>6</v>
      </c>
      <c r="E2" s="10" t="s">
        <v>7</v>
      </c>
      <c r="F2" s="1"/>
      <c r="G2" s="11" t="s">
        <v>29</v>
      </c>
      <c r="H2" s="1"/>
      <c r="I2" s="1"/>
      <c r="J2" s="1"/>
      <c r="K2" s="1"/>
      <c r="L2" s="1"/>
    </row>
    <row r="3" spans="2:12" ht="21" x14ac:dyDescent="0.25">
      <c r="B3" s="1" t="s">
        <v>0</v>
      </c>
      <c r="C3" s="4">
        <v>450</v>
      </c>
      <c r="D3" s="4">
        <v>450</v>
      </c>
      <c r="E3" s="4">
        <v>450</v>
      </c>
      <c r="F3" s="1"/>
      <c r="G3" s="2" t="s">
        <v>13</v>
      </c>
      <c r="H3" s="1"/>
      <c r="I3" s="1"/>
      <c r="J3" s="1"/>
      <c r="K3" s="1"/>
      <c r="L3" s="1"/>
    </row>
    <row r="4" spans="2:12" ht="21" x14ac:dyDescent="0.25">
      <c r="B4" s="1" t="s">
        <v>1</v>
      </c>
      <c r="C4" s="4">
        <f>C3*0.8</f>
        <v>360</v>
      </c>
      <c r="D4" s="4">
        <f>D3*0.8</f>
        <v>360</v>
      </c>
      <c r="E4" s="4">
        <f>E3*0.8</f>
        <v>360</v>
      </c>
      <c r="F4" s="1"/>
      <c r="G4" s="2"/>
      <c r="H4" s="1"/>
      <c r="I4" s="1"/>
      <c r="J4" s="1"/>
      <c r="K4" s="1"/>
      <c r="L4" s="1"/>
    </row>
    <row r="5" spans="2:12" ht="21" x14ac:dyDescent="0.25">
      <c r="B5" s="1"/>
      <c r="C5" s="4"/>
      <c r="D5" s="4"/>
      <c r="E5" s="4"/>
      <c r="F5" s="1"/>
      <c r="G5" s="2"/>
      <c r="H5" s="1"/>
      <c r="I5" s="1"/>
      <c r="J5" s="1"/>
      <c r="K5" s="1"/>
      <c r="L5" s="1"/>
    </row>
    <row r="6" spans="2:12" ht="21" x14ac:dyDescent="0.25">
      <c r="B6" s="1" t="s">
        <v>2</v>
      </c>
      <c r="C6" s="5">
        <v>0.3</v>
      </c>
      <c r="D6" s="5">
        <f>C6*1.2</f>
        <v>0.36</v>
      </c>
      <c r="E6" s="5">
        <f>D6*1.2</f>
        <v>0.432</v>
      </c>
      <c r="F6" s="1"/>
      <c r="G6" s="2" t="s">
        <v>12</v>
      </c>
      <c r="H6" s="1"/>
      <c r="I6" s="1"/>
      <c r="J6" s="1"/>
      <c r="K6" s="1"/>
      <c r="L6" s="1"/>
    </row>
    <row r="7" spans="2:12" ht="21" x14ac:dyDescent="0.25">
      <c r="B7" s="1" t="s">
        <v>3</v>
      </c>
      <c r="C7" s="4">
        <f>C6*C4</f>
        <v>108</v>
      </c>
      <c r="D7" s="4">
        <f t="shared" ref="D7:E7" si="0">D6*D4</f>
        <v>129.6</v>
      </c>
      <c r="E7" s="4">
        <f t="shared" si="0"/>
        <v>155.52000000000001</v>
      </c>
      <c r="F7" s="1"/>
      <c r="G7" s="2" t="s">
        <v>17</v>
      </c>
      <c r="H7" s="1"/>
      <c r="I7" s="1"/>
      <c r="J7" s="1"/>
      <c r="K7" s="1"/>
      <c r="L7" s="1"/>
    </row>
    <row r="8" spans="2:12" ht="21" x14ac:dyDescent="0.25">
      <c r="B8" s="1"/>
      <c r="C8" s="4"/>
      <c r="D8" s="4"/>
      <c r="E8" s="4"/>
      <c r="F8" s="1"/>
      <c r="G8" s="2"/>
      <c r="H8" s="1"/>
      <c r="I8" s="1"/>
      <c r="J8" s="1"/>
      <c r="K8" s="1"/>
      <c r="L8" s="1"/>
    </row>
    <row r="9" spans="2:12" ht="42" x14ac:dyDescent="0.25">
      <c r="B9" s="1" t="s">
        <v>4</v>
      </c>
      <c r="C9" s="6">
        <v>5</v>
      </c>
      <c r="D9" s="6">
        <f>C9*0.5</f>
        <v>2.5</v>
      </c>
      <c r="E9" s="6">
        <f>D9*0.5</f>
        <v>1.25</v>
      </c>
      <c r="F9" s="1"/>
      <c r="G9" s="2" t="s">
        <v>21</v>
      </c>
      <c r="H9" s="1"/>
      <c r="I9" s="1"/>
      <c r="J9" s="1"/>
      <c r="K9" s="1"/>
      <c r="L9" s="1"/>
    </row>
    <row r="10" spans="2:12" ht="21" x14ac:dyDescent="0.25">
      <c r="B10" s="1" t="s">
        <v>9</v>
      </c>
      <c r="C10" s="4">
        <f>C7*C9</f>
        <v>540</v>
      </c>
      <c r="D10" s="4">
        <f>D7*D9+C10</f>
        <v>864</v>
      </c>
      <c r="E10" s="4">
        <f>E7*E9+D10</f>
        <v>1058.4000000000001</v>
      </c>
      <c r="F10" s="1"/>
      <c r="G10" s="2" t="s">
        <v>14</v>
      </c>
      <c r="H10" s="1"/>
      <c r="I10" s="1"/>
      <c r="J10" s="1"/>
      <c r="K10" s="1"/>
      <c r="L10" s="1"/>
    </row>
    <row r="11" spans="2:12" ht="21" x14ac:dyDescent="0.25">
      <c r="B11" s="1"/>
      <c r="C11" s="1"/>
      <c r="D11" s="1"/>
      <c r="E11" s="1"/>
      <c r="F11" s="1"/>
      <c r="G11" s="2"/>
      <c r="H11" s="1"/>
      <c r="I11" s="1"/>
      <c r="J11" s="1"/>
      <c r="K11" s="1"/>
      <c r="L11" s="1"/>
    </row>
    <row r="12" spans="2:12" ht="42" x14ac:dyDescent="0.25">
      <c r="B12" s="1" t="s">
        <v>8</v>
      </c>
      <c r="C12" s="7">
        <v>13.5</v>
      </c>
      <c r="D12" s="7">
        <f>C12*1.2</f>
        <v>16.2</v>
      </c>
      <c r="E12" s="7">
        <f>D12*1.2</f>
        <v>19.439999999999998</v>
      </c>
      <c r="F12" s="1"/>
      <c r="G12" s="2" t="s">
        <v>28</v>
      </c>
      <c r="H12" s="1"/>
      <c r="I12" s="1"/>
      <c r="J12" s="1"/>
      <c r="K12" s="1"/>
      <c r="L12" s="1"/>
    </row>
    <row r="13" spans="2:12" ht="21" x14ac:dyDescent="0.25">
      <c r="B13" s="1" t="s">
        <v>10</v>
      </c>
      <c r="C13" s="8">
        <f>C10*C12</f>
        <v>7290</v>
      </c>
      <c r="D13" s="8">
        <f>D10*D12</f>
        <v>13996.8</v>
      </c>
      <c r="E13" s="8">
        <f>E10*E12</f>
        <v>20575.295999999998</v>
      </c>
      <c r="F13" s="1"/>
      <c r="G13" s="2" t="s">
        <v>15</v>
      </c>
      <c r="H13" s="1"/>
      <c r="I13" s="1"/>
      <c r="J13" s="1"/>
      <c r="K13" s="1"/>
      <c r="L13" s="1"/>
    </row>
    <row r="14" spans="2:12" ht="21" x14ac:dyDescent="0.25">
      <c r="B14" s="1"/>
      <c r="C14" s="8"/>
      <c r="D14" s="8"/>
      <c r="E14" s="8"/>
      <c r="F14" s="1"/>
      <c r="G14" s="2"/>
      <c r="H14" s="1"/>
      <c r="I14" s="1"/>
      <c r="J14" s="1"/>
      <c r="K14" s="1"/>
      <c r="L14" s="1"/>
    </row>
    <row r="15" spans="2:12" ht="42" x14ac:dyDescent="0.25">
      <c r="B15" s="1" t="s">
        <v>11</v>
      </c>
      <c r="C15" s="8">
        <f>C10*10</f>
        <v>5400</v>
      </c>
      <c r="D15" s="8">
        <f>C15</f>
        <v>5400</v>
      </c>
      <c r="E15" s="8">
        <f>D15</f>
        <v>5400</v>
      </c>
      <c r="F15" s="1"/>
      <c r="G15" s="2" t="s">
        <v>18</v>
      </c>
      <c r="H15" s="1"/>
      <c r="I15" s="1"/>
      <c r="J15" s="1"/>
      <c r="K15" s="1"/>
      <c r="L15" s="1"/>
    </row>
    <row r="16" spans="2:12" ht="42" x14ac:dyDescent="0.25">
      <c r="B16" s="2" t="s">
        <v>19</v>
      </c>
      <c r="C16" s="8">
        <f>C13+C15</f>
        <v>12690</v>
      </c>
      <c r="D16" s="8">
        <f>D13+D15</f>
        <v>19396.8</v>
      </c>
      <c r="E16" s="8">
        <f>E13+E15</f>
        <v>25975.295999999998</v>
      </c>
      <c r="F16" s="1"/>
      <c r="G16" s="2" t="s">
        <v>16</v>
      </c>
      <c r="H16" s="1"/>
      <c r="I16" s="1"/>
      <c r="J16" s="1"/>
      <c r="K16" s="1"/>
      <c r="L16" s="1"/>
    </row>
    <row r="17" spans="2:12" s="15" customFormat="1" ht="15.75" x14ac:dyDescent="0.25">
      <c r="B17" s="12" t="s">
        <v>24</v>
      </c>
      <c r="C17" s="14">
        <f>C16/C15</f>
        <v>2.35</v>
      </c>
      <c r="D17" s="14">
        <f t="shared" ref="D17:E17" si="1">D16/D15</f>
        <v>3.5920000000000001</v>
      </c>
      <c r="E17" s="14">
        <f t="shared" si="1"/>
        <v>4.8102399999999994</v>
      </c>
      <c r="G17" s="12"/>
    </row>
    <row r="18" spans="2:12" ht="21" x14ac:dyDescent="0.25">
      <c r="B18" s="12"/>
      <c r="C18" s="13"/>
      <c r="D18" s="13"/>
      <c r="E18" s="13"/>
      <c r="F18" s="1"/>
      <c r="G18" s="2"/>
      <c r="H18" s="1"/>
      <c r="I18" s="1"/>
      <c r="J18" s="1"/>
      <c r="K18" s="1"/>
      <c r="L18" s="1"/>
    </row>
    <row r="19" spans="2:12" ht="21" x14ac:dyDescent="0.25">
      <c r="B19" s="23" t="s">
        <v>25</v>
      </c>
      <c r="C19" s="23"/>
      <c r="D19" s="23"/>
      <c r="E19" s="23"/>
      <c r="F19" s="23"/>
      <c r="G19" s="23"/>
    </row>
    <row r="20" spans="2:12" x14ac:dyDescent="0.25">
      <c r="B20" s="24"/>
      <c r="C20" s="24"/>
      <c r="D20" s="24"/>
      <c r="E20" s="24"/>
      <c r="F20" s="24"/>
      <c r="G20" s="25"/>
    </row>
    <row r="21" spans="2:12" s="9" customFormat="1" ht="30" customHeight="1" x14ac:dyDescent="0.25">
      <c r="B21" s="26" t="s">
        <v>27</v>
      </c>
      <c r="C21" s="26"/>
      <c r="D21" s="26"/>
      <c r="E21" s="26"/>
      <c r="F21" s="26"/>
      <c r="G21" s="26"/>
    </row>
  </sheetData>
  <sheetProtection algorithmName="SHA-512" hashValue="M8vZEgeDClAi6aUtiZFhMDiaLUlgUI7QTVIh+Mozx1C7swc3iIs0LPkFwxcpcJqZH/aWUZijyCWhNjwPmLdGsg==" saltValue="dJnest5NMh5lOqI5vGG2Rg==" spinCount="100000" sheet="1" objects="1" scenarios="1" selectLockedCells="1" selectUnlockedCells="1"/>
  <mergeCells count="2">
    <mergeCell ref="B19:G19"/>
    <mergeCell ref="B21:G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19899-6C7F-46BE-8790-49752C81C3B1}">
  <dimension ref="B1:L22"/>
  <sheetViews>
    <sheetView showGridLines="0" tabSelected="1" workbookViewId="0">
      <selection activeCell="C16" sqref="C16"/>
    </sheetView>
  </sheetViews>
  <sheetFormatPr defaultRowHeight="15" x14ac:dyDescent="0.25"/>
  <cols>
    <col min="1" max="1" width="9.140625" style="3"/>
    <col min="2" max="2" width="46.7109375" style="3" bestFit="1" customWidth="1"/>
    <col min="3" max="5" width="13" style="3" customWidth="1"/>
    <col min="6" max="6" width="9.140625" style="3"/>
    <col min="7" max="7" width="129" style="9" customWidth="1"/>
    <col min="8" max="16384" width="9.140625" style="3"/>
  </cols>
  <sheetData>
    <row r="1" spans="2:12" x14ac:dyDescent="0.25">
      <c r="B1" s="22" t="s">
        <v>26</v>
      </c>
      <c r="C1" s="22"/>
    </row>
    <row r="3" spans="2:12" ht="21" x14ac:dyDescent="0.25">
      <c r="B3" s="1"/>
      <c r="C3" s="10" t="s">
        <v>5</v>
      </c>
      <c r="D3" s="10" t="s">
        <v>6</v>
      </c>
      <c r="E3" s="10" t="s">
        <v>7</v>
      </c>
      <c r="F3" s="1"/>
      <c r="G3" s="11" t="s">
        <v>29</v>
      </c>
      <c r="H3" s="1"/>
      <c r="I3" s="1"/>
      <c r="J3" s="1"/>
      <c r="K3" s="1"/>
      <c r="L3" s="1"/>
    </row>
    <row r="4" spans="2:12" ht="21" x14ac:dyDescent="0.25">
      <c r="B4" s="1" t="s">
        <v>0</v>
      </c>
      <c r="C4" s="16">
        <v>450</v>
      </c>
      <c r="D4" s="4">
        <f>C4</f>
        <v>450</v>
      </c>
      <c r="E4" s="4">
        <f>D4</f>
        <v>450</v>
      </c>
      <c r="F4" s="1"/>
      <c r="G4" s="2" t="s">
        <v>13</v>
      </c>
      <c r="H4" s="1"/>
      <c r="I4" s="1"/>
      <c r="J4" s="1"/>
      <c r="K4" s="1"/>
      <c r="L4" s="1"/>
    </row>
    <row r="5" spans="2:12" ht="21" x14ac:dyDescent="0.25">
      <c r="B5" s="1" t="s">
        <v>1</v>
      </c>
      <c r="C5" s="16">
        <f>C4*0.8</f>
        <v>360</v>
      </c>
      <c r="D5" s="4">
        <f>D4*0.8</f>
        <v>360</v>
      </c>
      <c r="E5" s="4">
        <f>E4*0.8</f>
        <v>360</v>
      </c>
      <c r="F5" s="1"/>
      <c r="G5" s="2"/>
      <c r="H5" s="1"/>
      <c r="I5" s="1"/>
      <c r="J5" s="1"/>
      <c r="K5" s="1"/>
      <c r="L5" s="1"/>
    </row>
    <row r="6" spans="2:12" ht="21" x14ac:dyDescent="0.25">
      <c r="B6" s="1"/>
      <c r="C6" s="21"/>
      <c r="D6" s="4"/>
      <c r="E6" s="4"/>
      <c r="F6" s="1"/>
      <c r="G6" s="2"/>
      <c r="H6" s="1"/>
      <c r="I6" s="1"/>
      <c r="J6" s="1"/>
      <c r="K6" s="1"/>
      <c r="L6" s="1"/>
    </row>
    <row r="7" spans="2:12" ht="42" x14ac:dyDescent="0.25">
      <c r="B7" s="1" t="s">
        <v>2</v>
      </c>
      <c r="C7" s="18">
        <v>0.3</v>
      </c>
      <c r="D7" s="5">
        <f>MIN(C7*1.2,1)</f>
        <v>0.36</v>
      </c>
      <c r="E7" s="5">
        <f>MIN(D7*1.2,1)</f>
        <v>0.432</v>
      </c>
      <c r="F7" s="1"/>
      <c r="G7" s="2" t="s">
        <v>12</v>
      </c>
      <c r="H7" s="1"/>
      <c r="I7" s="1"/>
      <c r="J7" s="1"/>
      <c r="K7" s="1"/>
      <c r="L7" s="1"/>
    </row>
    <row r="8" spans="2:12" ht="21" x14ac:dyDescent="0.25">
      <c r="B8" s="1" t="s">
        <v>3</v>
      </c>
      <c r="C8" s="21">
        <f>C7*C5</f>
        <v>108</v>
      </c>
      <c r="D8" s="4">
        <f t="shared" ref="D8:E8" si="0">D7*D5</f>
        <v>129.6</v>
      </c>
      <c r="E8" s="4">
        <f t="shared" si="0"/>
        <v>155.52000000000001</v>
      </c>
      <c r="F8" s="1"/>
      <c r="G8" s="2" t="s">
        <v>17</v>
      </c>
      <c r="H8" s="1"/>
      <c r="I8" s="1"/>
      <c r="J8" s="1"/>
      <c r="K8" s="1"/>
      <c r="L8" s="1"/>
    </row>
    <row r="9" spans="2:12" ht="21" x14ac:dyDescent="0.25">
      <c r="B9" s="1"/>
      <c r="C9" s="17"/>
      <c r="D9" s="4"/>
      <c r="E9" s="4"/>
      <c r="F9" s="1"/>
      <c r="G9" s="2"/>
      <c r="H9" s="1"/>
      <c r="I9" s="1"/>
      <c r="J9" s="1"/>
      <c r="K9" s="1"/>
      <c r="L9" s="1"/>
    </row>
    <row r="10" spans="2:12" ht="42" x14ac:dyDescent="0.25">
      <c r="B10" s="1" t="s">
        <v>4</v>
      </c>
      <c r="C10" s="19">
        <v>5</v>
      </c>
      <c r="D10" s="6">
        <f>C10*0.5</f>
        <v>2.5</v>
      </c>
      <c r="E10" s="6">
        <f>D10*0.5</f>
        <v>1.25</v>
      </c>
      <c r="F10" s="1"/>
      <c r="G10" s="2" t="s">
        <v>22</v>
      </c>
      <c r="H10" s="1"/>
      <c r="I10" s="1"/>
      <c r="J10" s="1"/>
      <c r="K10" s="1"/>
      <c r="L10" s="1"/>
    </row>
    <row r="11" spans="2:12" ht="21" x14ac:dyDescent="0.25">
      <c r="B11" s="1" t="s">
        <v>9</v>
      </c>
      <c r="C11" s="4">
        <f>C8*C10</f>
        <v>540</v>
      </c>
      <c r="D11" s="4">
        <f>D8*D10+C11</f>
        <v>864</v>
      </c>
      <c r="E11" s="4">
        <f>E8*E10+D11</f>
        <v>1058.4000000000001</v>
      </c>
      <c r="F11" s="1"/>
      <c r="G11" s="2" t="s">
        <v>14</v>
      </c>
      <c r="H11" s="1"/>
      <c r="I11" s="1"/>
      <c r="J11" s="1"/>
      <c r="K11" s="1"/>
      <c r="L11" s="1"/>
    </row>
    <row r="12" spans="2:12" ht="21" x14ac:dyDescent="0.25">
      <c r="B12" s="1"/>
      <c r="C12" s="1"/>
      <c r="D12" s="1"/>
      <c r="E12" s="1"/>
      <c r="F12" s="1"/>
      <c r="G12" s="2"/>
      <c r="H12" s="1"/>
      <c r="I12" s="1"/>
      <c r="J12" s="1"/>
      <c r="K12" s="1"/>
      <c r="L12" s="1"/>
    </row>
    <row r="13" spans="2:12" ht="42" x14ac:dyDescent="0.25">
      <c r="B13" s="1" t="s">
        <v>8</v>
      </c>
      <c r="C13" s="7">
        <v>13.5</v>
      </c>
      <c r="D13" s="7">
        <f>C13*1.2</f>
        <v>16.2</v>
      </c>
      <c r="E13" s="7">
        <f>D13*1.2</f>
        <v>19.439999999999998</v>
      </c>
      <c r="F13" s="1"/>
      <c r="G13" s="2" t="s">
        <v>28</v>
      </c>
      <c r="H13" s="1"/>
      <c r="I13" s="1"/>
      <c r="J13" s="1"/>
      <c r="K13" s="1"/>
      <c r="L13" s="1"/>
    </row>
    <row r="14" spans="2:12" ht="21" x14ac:dyDescent="0.25">
      <c r="B14" s="1" t="s">
        <v>10</v>
      </c>
      <c r="C14" s="8">
        <f>C11*C13</f>
        <v>7290</v>
      </c>
      <c r="D14" s="8">
        <f>D11*D13</f>
        <v>13996.8</v>
      </c>
      <c r="E14" s="8">
        <f>E11*E13</f>
        <v>20575.295999999998</v>
      </c>
      <c r="F14" s="1"/>
      <c r="G14" s="2" t="s">
        <v>15</v>
      </c>
      <c r="H14" s="1"/>
      <c r="I14" s="1"/>
      <c r="J14" s="1"/>
      <c r="K14" s="1"/>
      <c r="L14" s="1"/>
    </row>
    <row r="15" spans="2:12" ht="21" x14ac:dyDescent="0.25">
      <c r="B15" s="1"/>
      <c r="C15" s="8"/>
      <c r="D15" s="8"/>
      <c r="E15" s="8"/>
      <c r="F15" s="1"/>
      <c r="G15" s="2"/>
      <c r="H15" s="1"/>
      <c r="I15" s="1"/>
      <c r="J15" s="1"/>
      <c r="K15" s="1"/>
      <c r="L15" s="1"/>
    </row>
    <row r="16" spans="2:12" ht="42" x14ac:dyDescent="0.25">
      <c r="B16" s="1" t="s">
        <v>11</v>
      </c>
      <c r="C16" s="20">
        <f>C11*10</f>
        <v>5400</v>
      </c>
      <c r="D16" s="20">
        <f>C16</f>
        <v>5400</v>
      </c>
      <c r="E16" s="20">
        <f>D16</f>
        <v>5400</v>
      </c>
      <c r="F16" s="1"/>
      <c r="G16" s="2" t="s">
        <v>18</v>
      </c>
      <c r="H16" s="1"/>
      <c r="I16" s="1"/>
      <c r="J16" s="1"/>
      <c r="K16" s="1"/>
      <c r="L16" s="1"/>
    </row>
    <row r="17" spans="2:12" ht="42" x14ac:dyDescent="0.25">
      <c r="B17" s="2" t="s">
        <v>19</v>
      </c>
      <c r="C17" s="8">
        <f>C14+C16</f>
        <v>12690</v>
      </c>
      <c r="D17" s="8">
        <f>D14+D16</f>
        <v>19396.8</v>
      </c>
      <c r="E17" s="8">
        <f>E14+E16</f>
        <v>25975.295999999998</v>
      </c>
      <c r="F17" s="1"/>
      <c r="G17" s="2" t="s">
        <v>16</v>
      </c>
      <c r="H17" s="1"/>
      <c r="I17" s="1"/>
      <c r="J17" s="1"/>
      <c r="K17" s="1"/>
      <c r="L17" s="1"/>
    </row>
    <row r="18" spans="2:12" s="15" customFormat="1" ht="15.75" x14ac:dyDescent="0.25">
      <c r="B18" s="12" t="s">
        <v>24</v>
      </c>
      <c r="C18" s="14">
        <f>C17/C16</f>
        <v>2.35</v>
      </c>
      <c r="D18" s="14">
        <f t="shared" ref="D18:E18" si="1">D17/D16</f>
        <v>3.5920000000000001</v>
      </c>
      <c r="E18" s="14">
        <f t="shared" si="1"/>
        <v>4.8102399999999994</v>
      </c>
      <c r="G18" s="12"/>
    </row>
    <row r="19" spans="2:12" ht="21" x14ac:dyDescent="0.25">
      <c r="B19" s="12"/>
      <c r="C19" s="13"/>
      <c r="D19" s="13"/>
      <c r="E19" s="13"/>
      <c r="F19" s="1"/>
      <c r="G19" s="2"/>
      <c r="H19" s="1"/>
      <c r="I19" s="1"/>
      <c r="J19" s="1"/>
      <c r="K19" s="1"/>
      <c r="L19" s="1"/>
    </row>
    <row r="20" spans="2:12" ht="21" x14ac:dyDescent="0.25">
      <c r="B20" s="23" t="s">
        <v>25</v>
      </c>
      <c r="C20" s="23"/>
      <c r="D20" s="23"/>
      <c r="E20" s="23"/>
      <c r="F20" s="23"/>
      <c r="G20" s="23"/>
    </row>
    <row r="21" spans="2:12" x14ac:dyDescent="0.25">
      <c r="B21" s="24"/>
      <c r="C21" s="24"/>
      <c r="D21" s="24"/>
      <c r="E21" s="24"/>
      <c r="F21" s="24"/>
      <c r="G21" s="25"/>
    </row>
    <row r="22" spans="2:12" s="9" customFormat="1" ht="30" customHeight="1" x14ac:dyDescent="0.25">
      <c r="B22" s="26" t="s">
        <v>27</v>
      </c>
      <c r="C22" s="26"/>
      <c r="D22" s="26"/>
      <c r="E22" s="26"/>
      <c r="F22" s="26"/>
      <c r="G22" s="26"/>
    </row>
  </sheetData>
  <sheetProtection algorithmName="SHA-512" hashValue="kfrLQuWv+josSF/rpo7EH0oAxc37eoKxTVxvQ7lEQQ6i+qNvCPdtwoKcOCt9+iMWNksOb4la9nxVBGXFTGlUdQ==" saltValue="u8kCz30DLPCAr5xs9S9lsg==" spinCount="100000" sheet="1" objects="1" scenarios="1" selectLockedCells="1"/>
  <mergeCells count="3">
    <mergeCell ref="B20:G20"/>
    <mergeCell ref="B1:C1"/>
    <mergeCell ref="B22:G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7F96-190A-4D9B-9B5E-0EF1F41E9F83}">
  <dimension ref="B1:L21"/>
  <sheetViews>
    <sheetView showGridLines="0" workbookViewId="0">
      <selection activeCell="C15" sqref="C15"/>
    </sheetView>
  </sheetViews>
  <sheetFormatPr defaultRowHeight="15" x14ac:dyDescent="0.25"/>
  <cols>
    <col min="1" max="1" width="9.140625" style="3"/>
    <col min="2" max="2" width="46.7109375" style="9" bestFit="1" customWidth="1"/>
    <col min="3" max="5" width="13" style="3" customWidth="1"/>
    <col min="6" max="6" width="9.140625" style="3"/>
    <col min="7" max="7" width="124" style="9" customWidth="1"/>
    <col min="8" max="16384" width="9.140625" style="3"/>
  </cols>
  <sheetData>
    <row r="1" spans="2:12" x14ac:dyDescent="0.25">
      <c r="B1" s="22" t="s">
        <v>26</v>
      </c>
      <c r="C1" s="22"/>
    </row>
    <row r="2" spans="2:12" x14ac:dyDescent="0.25">
      <c r="B2" s="3"/>
    </row>
    <row r="3" spans="2:12" ht="21" x14ac:dyDescent="0.25">
      <c r="B3" s="2"/>
      <c r="C3" s="10" t="s">
        <v>5</v>
      </c>
      <c r="D3" s="10" t="s">
        <v>6</v>
      </c>
      <c r="E3" s="10" t="s">
        <v>7</v>
      </c>
      <c r="F3" s="1"/>
      <c r="G3" s="11" t="s">
        <v>29</v>
      </c>
      <c r="H3" s="1"/>
      <c r="I3" s="1"/>
      <c r="J3" s="1"/>
      <c r="K3" s="1"/>
      <c r="L3" s="1"/>
    </row>
    <row r="4" spans="2:12" ht="21" x14ac:dyDescent="0.25">
      <c r="B4" s="2" t="s">
        <v>23</v>
      </c>
      <c r="C4" s="16">
        <v>80</v>
      </c>
      <c r="D4" s="4">
        <f>C4</f>
        <v>80</v>
      </c>
      <c r="E4" s="4">
        <f>D4</f>
        <v>80</v>
      </c>
      <c r="F4" s="1"/>
      <c r="G4" s="2" t="s">
        <v>13</v>
      </c>
      <c r="H4" s="1"/>
      <c r="I4" s="1"/>
      <c r="J4" s="1"/>
      <c r="K4" s="1"/>
      <c r="L4" s="1"/>
    </row>
    <row r="5" spans="2:12" ht="21" x14ac:dyDescent="0.25">
      <c r="B5" s="2"/>
      <c r="C5" s="4"/>
      <c r="D5" s="4"/>
      <c r="E5" s="4"/>
      <c r="F5" s="1"/>
      <c r="G5" s="2"/>
      <c r="H5" s="1"/>
      <c r="I5" s="1"/>
      <c r="J5" s="1"/>
      <c r="K5" s="1"/>
      <c r="L5" s="1"/>
    </row>
    <row r="6" spans="2:12" ht="42" x14ac:dyDescent="0.25">
      <c r="B6" s="2" t="s">
        <v>2</v>
      </c>
      <c r="C6" s="18">
        <v>1</v>
      </c>
      <c r="D6" s="5">
        <f>MIN(1,C6*1.2)</f>
        <v>1</v>
      </c>
      <c r="E6" s="5">
        <f>MIN(1,D6*1.2)</f>
        <v>1</v>
      </c>
      <c r="F6" s="1"/>
      <c r="G6" s="2" t="s">
        <v>12</v>
      </c>
      <c r="H6" s="1"/>
      <c r="I6" s="1"/>
      <c r="J6" s="1"/>
      <c r="K6" s="1"/>
      <c r="L6" s="1"/>
    </row>
    <row r="7" spans="2:12" ht="21" x14ac:dyDescent="0.25">
      <c r="B7" s="2" t="s">
        <v>3</v>
      </c>
      <c r="C7" s="4">
        <f>C4*C6</f>
        <v>80</v>
      </c>
      <c r="D7" s="4">
        <f>D4*D6</f>
        <v>80</v>
      </c>
      <c r="E7" s="4">
        <f>E4*E6</f>
        <v>80</v>
      </c>
      <c r="F7" s="1"/>
      <c r="G7" s="2" t="s">
        <v>17</v>
      </c>
      <c r="H7" s="1"/>
      <c r="I7" s="1"/>
      <c r="J7" s="1"/>
      <c r="K7" s="1"/>
      <c r="L7" s="1"/>
    </row>
    <row r="8" spans="2:12" ht="21" x14ac:dyDescent="0.25">
      <c r="B8" s="2"/>
      <c r="C8" s="4"/>
      <c r="D8" s="4"/>
      <c r="E8" s="4"/>
      <c r="F8" s="1"/>
      <c r="G8" s="2"/>
      <c r="H8" s="1"/>
      <c r="I8" s="1"/>
      <c r="J8" s="1"/>
      <c r="K8" s="1"/>
      <c r="L8" s="1"/>
    </row>
    <row r="9" spans="2:12" ht="42" x14ac:dyDescent="0.25">
      <c r="B9" s="2" t="s">
        <v>4</v>
      </c>
      <c r="C9" s="19">
        <v>10</v>
      </c>
      <c r="D9" s="6">
        <f>C9*0.5</f>
        <v>5</v>
      </c>
      <c r="E9" s="6">
        <f>D9*0.5</f>
        <v>2.5</v>
      </c>
      <c r="F9" s="1"/>
      <c r="G9" s="2" t="s">
        <v>20</v>
      </c>
      <c r="H9" s="1"/>
      <c r="I9" s="1"/>
      <c r="J9" s="1"/>
      <c r="K9" s="1"/>
      <c r="L9" s="1"/>
    </row>
    <row r="10" spans="2:12" ht="21" x14ac:dyDescent="0.25">
      <c r="B10" s="2" t="s">
        <v>9</v>
      </c>
      <c r="C10" s="4">
        <f>C9*C7</f>
        <v>800</v>
      </c>
      <c r="D10" s="4">
        <f>D9*D7+C10</f>
        <v>1200</v>
      </c>
      <c r="E10" s="4">
        <f>E9*E7+D10</f>
        <v>1400</v>
      </c>
      <c r="F10" s="1"/>
      <c r="G10" s="2" t="s">
        <v>14</v>
      </c>
      <c r="H10" s="1"/>
      <c r="I10" s="1"/>
      <c r="J10" s="1"/>
      <c r="K10" s="1"/>
      <c r="L10" s="1"/>
    </row>
    <row r="11" spans="2:12" ht="21" x14ac:dyDescent="0.25">
      <c r="B11" s="2"/>
      <c r="C11" s="1"/>
      <c r="D11" s="1"/>
      <c r="E11" s="1"/>
      <c r="F11" s="1"/>
      <c r="G11" s="2"/>
      <c r="H11" s="1"/>
      <c r="I11" s="1"/>
      <c r="J11" s="1"/>
      <c r="K11" s="1"/>
      <c r="L11" s="1"/>
    </row>
    <row r="12" spans="2:12" ht="42" x14ac:dyDescent="0.25">
      <c r="B12" s="2" t="s">
        <v>8</v>
      </c>
      <c r="C12" s="7">
        <v>13.5</v>
      </c>
      <c r="D12" s="7">
        <v>16.2</v>
      </c>
      <c r="E12" s="7">
        <v>19.439999999999998</v>
      </c>
      <c r="F12" s="1"/>
      <c r="G12" s="2" t="s">
        <v>28</v>
      </c>
      <c r="H12" s="1"/>
      <c r="I12" s="1"/>
      <c r="J12" s="1"/>
      <c r="K12" s="1"/>
      <c r="L12" s="1"/>
    </row>
    <row r="13" spans="2:12" ht="21" x14ac:dyDescent="0.25">
      <c r="B13" s="2" t="s">
        <v>10</v>
      </c>
      <c r="C13" s="8">
        <f>C12*C10</f>
        <v>10800</v>
      </c>
      <c r="D13" s="8">
        <f t="shared" ref="D13:E13" si="0">D12*D10</f>
        <v>19440</v>
      </c>
      <c r="E13" s="8">
        <f t="shared" si="0"/>
        <v>27215.999999999996</v>
      </c>
      <c r="F13" s="1"/>
      <c r="G13" s="2" t="s">
        <v>15</v>
      </c>
      <c r="H13" s="1"/>
      <c r="I13" s="1"/>
      <c r="J13" s="1"/>
      <c r="K13" s="1"/>
      <c r="L13" s="1"/>
    </row>
    <row r="14" spans="2:12" ht="21" x14ac:dyDescent="0.25">
      <c r="B14" s="2"/>
      <c r="C14" s="8"/>
      <c r="D14" s="8"/>
      <c r="E14" s="8"/>
      <c r="F14" s="1"/>
      <c r="G14" s="2"/>
      <c r="H14" s="1"/>
      <c r="I14" s="1"/>
      <c r="J14" s="1"/>
      <c r="K14" s="1"/>
      <c r="L14" s="1"/>
    </row>
    <row r="15" spans="2:12" ht="42" x14ac:dyDescent="0.25">
      <c r="B15" s="2" t="s">
        <v>11</v>
      </c>
      <c r="C15" s="20">
        <f>C10*10</f>
        <v>8000</v>
      </c>
      <c r="D15" s="20">
        <f>C15</f>
        <v>8000</v>
      </c>
      <c r="E15" s="20">
        <f>D15</f>
        <v>8000</v>
      </c>
      <c r="F15" s="1"/>
      <c r="G15" s="2" t="s">
        <v>18</v>
      </c>
      <c r="H15" s="1"/>
      <c r="I15" s="1"/>
      <c r="J15" s="1"/>
      <c r="K15" s="1"/>
      <c r="L15" s="1"/>
    </row>
    <row r="16" spans="2:12" ht="42" x14ac:dyDescent="0.25">
      <c r="B16" s="2" t="s">
        <v>19</v>
      </c>
      <c r="C16" s="8">
        <f>C13+C15</f>
        <v>18800</v>
      </c>
      <c r="D16" s="8">
        <f t="shared" ref="D16:E16" si="1">D13+D15</f>
        <v>27440</v>
      </c>
      <c r="E16" s="8">
        <f t="shared" si="1"/>
        <v>35216</v>
      </c>
      <c r="F16" s="1"/>
      <c r="G16" s="2" t="s">
        <v>16</v>
      </c>
      <c r="H16" s="1"/>
      <c r="I16" s="1"/>
      <c r="J16" s="1"/>
      <c r="K16" s="1"/>
      <c r="L16" s="1"/>
    </row>
    <row r="17" spans="2:7" s="15" customFormat="1" ht="15.75" x14ac:dyDescent="0.25">
      <c r="B17" s="12" t="s">
        <v>24</v>
      </c>
      <c r="C17" s="14">
        <f>C16/C15</f>
        <v>2.35</v>
      </c>
      <c r="D17" s="14">
        <f t="shared" ref="D17:E17" si="2">D16/D15</f>
        <v>3.43</v>
      </c>
      <c r="E17" s="14">
        <f t="shared" si="2"/>
        <v>4.4020000000000001</v>
      </c>
      <c r="G17" s="12"/>
    </row>
    <row r="19" spans="2:7" ht="21" x14ac:dyDescent="0.25">
      <c r="B19" s="23" t="s">
        <v>25</v>
      </c>
      <c r="C19" s="23"/>
      <c r="D19" s="23"/>
      <c r="E19" s="23"/>
      <c r="F19" s="23"/>
      <c r="G19" s="23"/>
    </row>
    <row r="20" spans="2:7" x14ac:dyDescent="0.25">
      <c r="B20" s="24"/>
      <c r="C20" s="24"/>
      <c r="D20" s="24"/>
      <c r="E20" s="24"/>
      <c r="F20" s="24"/>
      <c r="G20" s="25"/>
    </row>
    <row r="21" spans="2:7" s="9" customFormat="1" ht="30" customHeight="1" x14ac:dyDescent="0.25">
      <c r="B21" s="26" t="s">
        <v>27</v>
      </c>
      <c r="C21" s="26"/>
      <c r="D21" s="26"/>
      <c r="E21" s="26"/>
      <c r="F21" s="26"/>
      <c r="G21" s="26"/>
    </row>
  </sheetData>
  <sheetProtection algorithmName="SHA-512" hashValue="4TERQm2Xmb6ZPtGPr6qZ0/ndEq6yttkRSVIUinQNwPVSlWToOtcUawruitogMwLHPiEpUl520I9uhIRTKHCnTg==" saltValue="SlibCl5bJBGmx6/1WhuyPg==" spinCount="100000" sheet="1" objects="1" scenarios="1" selectLockedCells="1"/>
  <mergeCells count="3">
    <mergeCell ref="B19:G19"/>
    <mergeCell ref="B1:C1"/>
    <mergeCell ref="B21:G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"Typical School"</vt:lpstr>
      <vt:lpstr>Your School</vt:lpstr>
      <vt:lpstr>Teams, Departments, other Orgs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dc:creator>
  <cp:lastModifiedBy>Kurt</cp:lastModifiedBy>
  <dcterms:created xsi:type="dcterms:W3CDTF">2021-07-06T22:14:43Z</dcterms:created>
  <dcterms:modified xsi:type="dcterms:W3CDTF">2021-07-07T00:04:57Z</dcterms:modified>
</cp:coreProperties>
</file>